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8655" activeTab="1"/>
  </bookViews>
  <sheets>
    <sheet name="List1" sheetId="1" r:id="rId1"/>
    <sheet name="Tabulka na výsledky měření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<sst xmlns="http://schemas.openxmlformats.org/spreadsheetml/2006/main" count="52" uniqueCount="34">
  <si>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Pohlavi</t>
  </si>
  <si>
    <t>Kuřák</t>
  </si>
  <si>
    <t>Výška v cm</t>
  </si>
  <si>
    <t>Hmotnost</t>
  </si>
  <si>
    <t>Maturita z matematiky</t>
  </si>
  <si>
    <t>Maturita z fyziky</t>
  </si>
  <si>
    <t>Známka z matematiky</t>
  </si>
  <si>
    <t>Známka z fyziky</t>
  </si>
  <si>
    <t>žena</t>
  </si>
  <si>
    <t>muž</t>
  </si>
  <si>
    <t>Průměrný měsíční příjem</t>
  </si>
  <si>
    <t>Suma</t>
  </si>
  <si>
    <t>Suma druhých mocnin</t>
  </si>
  <si>
    <t>Směrodatná odchylka</t>
  </si>
  <si>
    <t>Arimetický průměr</t>
  </si>
  <si>
    <t>Doba strávená studiem</t>
  </si>
  <si>
    <t>Známka z matematiky a z fyziky</t>
  </si>
  <si>
    <t>Výška a hmotnost</t>
  </si>
  <si>
    <t>Příjmy a známka z matematiky</t>
  </si>
  <si>
    <t>Korelace</t>
  </si>
  <si>
    <t>Maturita z matematiky a známka z matematiky</t>
  </si>
  <si>
    <t>Doba strávená studiem a známka z matematiky</t>
  </si>
  <si>
    <t>Výška a známka z matematiky</t>
  </si>
  <si>
    <t>Ćíslo měření</t>
  </si>
  <si>
    <t>Hodnota</t>
  </si>
  <si>
    <t>Suma:</t>
  </si>
  <si>
    <t>Suma čtverců:</t>
  </si>
  <si>
    <t>Průměr:</t>
  </si>
  <si>
    <t>Variační koeficient [%]:</t>
  </si>
  <si>
    <t>Medián:</t>
  </si>
  <si>
    <t>Modus:</t>
  </si>
  <si>
    <t>1. Kvartil:</t>
  </si>
  <si>
    <t>3. Kvartil:</t>
  </si>
  <si>
    <t>Mezikvartilová odchylka: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</si>
</sst>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</numFmts>
  <fonts count="6">
    <font>
      <sz val="10"/>
      <name val="Arial CE"/>
      <family val="0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4" fillId="2" borderId="2" xfId="20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H37" sqref="H37"/>
    </sheetView>
  </sheetViews>
  <sheetFormatPr defaultColWidth="9.00390625" defaultRowHeight="12.75"/>
  <cols>
    <col min="1" max="1" width="24.875" style="4" customWidth="1"/>
    <col min="2" max="6" width="5.00390625" style="0" bestFit="1" customWidth="1"/>
    <col min="7" max="7" width="4.625" style="0" bestFit="1" customWidth="1"/>
    <col min="8" max="10" width="5.00390625" style="0" bestFit="1" customWidth="1"/>
    <col min="11" max="11" width="4.625" style="0" bestFit="1" customWidth="1"/>
    <col min="12" max="19" width="5.00390625" style="0" bestFit="1" customWidth="1"/>
    <col min="20" max="20" width="6.00390625" style="0" bestFit="1" customWidth="1"/>
    <col min="21" max="21" width="6.25390625" style="6" bestFit="1" customWidth="1"/>
    <col min="22" max="22" width="21.875" style="6" bestFit="1" customWidth="1"/>
    <col min="23" max="23" width="18.00390625" style="6" bestFit="1" customWidth="1"/>
    <col min="24" max="24" width="21.125" style="6" bestFit="1" customWidth="1"/>
  </cols>
  <sheetData>
    <row r="1" spans="21:24" ht="12.75">
      <c r="U1" s="5" t="s">
        <v>11</v>
      </c>
      <c r="V1" s="5" t="s">
        <v>12</v>
      </c>
      <c r="W1" s="5" t="s">
        <v>14</v>
      </c>
      <c r="X1" s="5" t="s">
        <v>13</v>
      </c>
    </row>
    <row r="2" spans="1:20" ht="12.75">
      <c r="A2" s="3" t="s">
        <v>0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9</v>
      </c>
      <c r="G2" s="2" t="s">
        <v>9</v>
      </c>
      <c r="H2" s="2" t="s">
        <v>8</v>
      </c>
      <c r="I2" s="2" t="s">
        <v>8</v>
      </c>
      <c r="J2" s="2" t="s">
        <v>8</v>
      </c>
      <c r="K2" s="2" t="s">
        <v>9</v>
      </c>
      <c r="L2" s="2" t="s">
        <v>9</v>
      </c>
      <c r="M2" s="2" t="s">
        <v>9</v>
      </c>
      <c r="N2" s="2" t="s">
        <v>8</v>
      </c>
      <c r="O2" s="2" t="s">
        <v>8</v>
      </c>
      <c r="P2" s="2" t="s">
        <v>8</v>
      </c>
      <c r="Q2" s="2" t="s">
        <v>8</v>
      </c>
      <c r="R2" s="2" t="s">
        <v>8</v>
      </c>
      <c r="S2" s="2" t="s">
        <v>8</v>
      </c>
      <c r="T2" s="2" t="s">
        <v>9</v>
      </c>
    </row>
    <row r="3" spans="1:24" ht="12.75">
      <c r="A3" s="3" t="s">
        <v>1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0</v>
      </c>
      <c r="S3" s="1">
        <v>1</v>
      </c>
      <c r="T3" s="1">
        <v>0</v>
      </c>
      <c r="U3" s="8">
        <f>SUM(B3:T3)</f>
        <v>3</v>
      </c>
      <c r="V3" s="8">
        <f>SUMSQ(B3:T3)</f>
        <v>3</v>
      </c>
      <c r="W3" s="8">
        <f>AVERAGE(B3:T3)</f>
        <v>0.15789473684210525</v>
      </c>
      <c r="X3" s="8">
        <f>STDEVP(B3:T3)</f>
        <v>0.3646422752776584</v>
      </c>
    </row>
    <row r="4" spans="1:24" ht="12.75">
      <c r="A4" s="3" t="s">
        <v>2</v>
      </c>
      <c r="B4" s="1">
        <v>175</v>
      </c>
      <c r="C4" s="1">
        <v>180</v>
      </c>
      <c r="D4" s="1">
        <v>175</v>
      </c>
      <c r="E4" s="1">
        <v>160</v>
      </c>
      <c r="F4" s="1">
        <v>175</v>
      </c>
      <c r="G4" s="1">
        <v>183</v>
      </c>
      <c r="H4" s="1">
        <v>168</v>
      </c>
      <c r="I4" s="1">
        <v>163</v>
      </c>
      <c r="J4" s="1">
        <v>174</v>
      </c>
      <c r="K4" s="1">
        <v>180</v>
      </c>
      <c r="L4" s="1">
        <v>184</v>
      </c>
      <c r="M4" s="1">
        <v>190</v>
      </c>
      <c r="N4" s="1">
        <v>170</v>
      </c>
      <c r="O4" s="1">
        <v>170</v>
      </c>
      <c r="P4" s="1">
        <v>180</v>
      </c>
      <c r="Q4" s="1">
        <v>173</v>
      </c>
      <c r="R4" s="1">
        <v>177</v>
      </c>
      <c r="S4" s="1">
        <v>170</v>
      </c>
      <c r="T4" s="1">
        <v>181</v>
      </c>
      <c r="U4" s="8">
        <f aca="true" t="shared" si="0" ref="U4:U11">SUM(B4:T4)</f>
        <v>3328</v>
      </c>
      <c r="V4" s="8">
        <f aca="true" t="shared" si="1" ref="V4:V11">SUMSQ(B4:T4)</f>
        <v>583908</v>
      </c>
      <c r="W4" s="8">
        <f aca="true" t="shared" si="2" ref="W4:W11">AVERAGE(B4:T4)</f>
        <v>175.1578947368421</v>
      </c>
      <c r="X4" s="8">
        <f aca="true" t="shared" si="3" ref="X4:X11">STDEVP(B4:T4)</f>
        <v>7.191099454001503</v>
      </c>
    </row>
    <row r="5" spans="1:24" ht="12.75">
      <c r="A5" s="3" t="s">
        <v>3</v>
      </c>
      <c r="B5" s="1">
        <v>72</v>
      </c>
      <c r="C5" s="1">
        <v>63</v>
      </c>
      <c r="D5" s="1">
        <v>55</v>
      </c>
      <c r="E5" s="1">
        <v>48</v>
      </c>
      <c r="F5" s="1">
        <v>70</v>
      </c>
      <c r="G5" s="1">
        <v>63</v>
      </c>
      <c r="H5" s="1">
        <v>64</v>
      </c>
      <c r="I5" s="1">
        <v>51</v>
      </c>
      <c r="J5" s="1">
        <v>60</v>
      </c>
      <c r="K5" s="1">
        <v>88</v>
      </c>
      <c r="L5" s="1">
        <v>75</v>
      </c>
      <c r="M5" s="1">
        <v>75</v>
      </c>
      <c r="N5" s="1">
        <v>56</v>
      </c>
      <c r="O5" s="1">
        <v>68</v>
      </c>
      <c r="P5" s="1">
        <v>58</v>
      </c>
      <c r="Q5" s="1">
        <v>62</v>
      </c>
      <c r="R5" s="1">
        <v>55</v>
      </c>
      <c r="S5" s="1">
        <v>65</v>
      </c>
      <c r="T5" s="1">
        <v>77</v>
      </c>
      <c r="U5" s="8">
        <f t="shared" si="0"/>
        <v>1225</v>
      </c>
      <c r="V5" s="8">
        <f t="shared" si="1"/>
        <v>80789</v>
      </c>
      <c r="W5" s="8">
        <f t="shared" si="2"/>
        <v>64.47368421052632</v>
      </c>
      <c r="X5" s="8">
        <f t="shared" si="3"/>
        <v>9.756878389130256</v>
      </c>
    </row>
    <row r="6" spans="1:24" ht="12.75">
      <c r="A6" s="3" t="s">
        <v>4</v>
      </c>
      <c r="B6" s="1">
        <v>1</v>
      </c>
      <c r="C6" s="1">
        <v>1</v>
      </c>
      <c r="D6" s="1">
        <v>1</v>
      </c>
      <c r="E6" s="1">
        <v>0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8">
        <f t="shared" si="0"/>
        <v>6</v>
      </c>
      <c r="V6" s="8">
        <f t="shared" si="1"/>
        <v>6</v>
      </c>
      <c r="W6" s="8">
        <f t="shared" si="2"/>
        <v>0.3157894736842105</v>
      </c>
      <c r="X6" s="8">
        <f t="shared" si="3"/>
        <v>0.464829519280413</v>
      </c>
    </row>
    <row r="7" spans="1:24" ht="12.75">
      <c r="A7" s="3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8">
        <f t="shared" si="0"/>
        <v>1</v>
      </c>
      <c r="V7" s="8">
        <f t="shared" si="1"/>
        <v>1</v>
      </c>
      <c r="W7" s="8">
        <f t="shared" si="2"/>
        <v>0.05263157894736842</v>
      </c>
      <c r="X7" s="8">
        <f t="shared" si="3"/>
        <v>0.22329687826943606</v>
      </c>
    </row>
    <row r="8" spans="1:24" ht="12.75">
      <c r="A8" s="3" t="s">
        <v>6</v>
      </c>
      <c r="B8" s="1">
        <v>3</v>
      </c>
      <c r="C8" s="1">
        <v>2</v>
      </c>
      <c r="D8" s="1">
        <v>2</v>
      </c>
      <c r="E8" s="1">
        <v>4</v>
      </c>
      <c r="F8" s="1">
        <v>3</v>
      </c>
      <c r="G8" s="1">
        <v>2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4</v>
      </c>
      <c r="N8" s="1">
        <v>3</v>
      </c>
      <c r="O8" s="1">
        <v>2</v>
      </c>
      <c r="P8" s="1">
        <v>3</v>
      </c>
      <c r="Q8" s="1">
        <v>4</v>
      </c>
      <c r="R8" s="1">
        <v>2</v>
      </c>
      <c r="S8" s="1">
        <v>3</v>
      </c>
      <c r="T8" s="1">
        <v>1</v>
      </c>
      <c r="U8" s="8">
        <f t="shared" si="0"/>
        <v>53</v>
      </c>
      <c r="V8" s="8">
        <f t="shared" si="1"/>
        <v>159</v>
      </c>
      <c r="W8" s="8">
        <f t="shared" si="2"/>
        <v>2.789473684210526</v>
      </c>
      <c r="X8" s="8">
        <f t="shared" si="3"/>
        <v>0.7663273567663704</v>
      </c>
    </row>
    <row r="9" spans="1:24" ht="12.75">
      <c r="A9" s="3" t="s">
        <v>7</v>
      </c>
      <c r="B9" s="1">
        <v>3</v>
      </c>
      <c r="C9" s="1">
        <v>2</v>
      </c>
      <c r="D9" s="1">
        <v>1</v>
      </c>
      <c r="E9" s="1">
        <v>3</v>
      </c>
      <c r="F9" s="1">
        <v>2</v>
      </c>
      <c r="G9" s="1">
        <v>2</v>
      </c>
      <c r="H9" s="1">
        <v>3</v>
      </c>
      <c r="I9" s="1">
        <v>3</v>
      </c>
      <c r="J9" s="1">
        <v>3</v>
      </c>
      <c r="K9" s="1">
        <v>4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2</v>
      </c>
      <c r="S9" s="1">
        <v>3</v>
      </c>
      <c r="T9" s="1">
        <v>1</v>
      </c>
      <c r="U9" s="8">
        <f t="shared" si="0"/>
        <v>50</v>
      </c>
      <c r="V9" s="8">
        <f t="shared" si="1"/>
        <v>142</v>
      </c>
      <c r="W9" s="8">
        <f t="shared" si="2"/>
        <v>2.6315789473684212</v>
      </c>
      <c r="X9" s="8">
        <f t="shared" si="3"/>
        <v>0.7405919620773836</v>
      </c>
    </row>
    <row r="10" spans="1:24" ht="12.75">
      <c r="A10" s="3" t="s">
        <v>15</v>
      </c>
      <c r="B10" s="1">
        <v>2</v>
      </c>
      <c r="C10" s="1">
        <v>4</v>
      </c>
      <c r="D10" s="1">
        <v>4</v>
      </c>
      <c r="E10" s="1">
        <v>3</v>
      </c>
      <c r="F10" s="1">
        <v>3</v>
      </c>
      <c r="G10" s="1">
        <v>3</v>
      </c>
      <c r="H10" s="1">
        <v>2</v>
      </c>
      <c r="I10" s="1">
        <v>3</v>
      </c>
      <c r="J10" s="1">
        <v>3</v>
      </c>
      <c r="K10" s="1">
        <v>3</v>
      </c>
      <c r="L10" s="1">
        <v>3</v>
      </c>
      <c r="M10" s="1">
        <v>2</v>
      </c>
      <c r="N10" s="1">
        <v>3</v>
      </c>
      <c r="O10" s="1">
        <v>3</v>
      </c>
      <c r="P10" s="1">
        <v>3</v>
      </c>
      <c r="Q10" s="1">
        <v>3</v>
      </c>
      <c r="R10" s="1">
        <v>4</v>
      </c>
      <c r="S10" s="1">
        <v>3</v>
      </c>
      <c r="T10" s="1">
        <v>3</v>
      </c>
      <c r="U10" s="8">
        <f t="shared" si="0"/>
        <v>57</v>
      </c>
      <c r="V10" s="8">
        <f t="shared" si="1"/>
        <v>177</v>
      </c>
      <c r="W10" s="8">
        <f t="shared" si="2"/>
        <v>3</v>
      </c>
      <c r="X10" s="8">
        <f t="shared" si="3"/>
        <v>0.5619514869490163</v>
      </c>
    </row>
    <row r="11" spans="1:24" ht="12.75">
      <c r="A11" s="3" t="s">
        <v>10</v>
      </c>
      <c r="B11" s="1">
        <v>700</v>
      </c>
      <c r="C11" s="1">
        <v>1300</v>
      </c>
      <c r="D11" s="1">
        <v>500</v>
      </c>
      <c r="E11" s="1">
        <v>800</v>
      </c>
      <c r="F11" s="1">
        <v>1000</v>
      </c>
      <c r="G11" s="1">
        <v>800</v>
      </c>
      <c r="H11" s="1">
        <v>1000</v>
      </c>
      <c r="I11" s="1">
        <v>400</v>
      </c>
      <c r="J11" s="1">
        <v>400</v>
      </c>
      <c r="K11" s="1">
        <v>400</v>
      </c>
      <c r="L11" s="1">
        <v>2000</v>
      </c>
      <c r="M11" s="1">
        <v>1000</v>
      </c>
      <c r="N11" s="1">
        <v>1000</v>
      </c>
      <c r="O11" s="1">
        <v>600</v>
      </c>
      <c r="P11" s="1">
        <v>1200</v>
      </c>
      <c r="Q11" s="1">
        <v>500</v>
      </c>
      <c r="R11" s="1">
        <v>1500</v>
      </c>
      <c r="S11" s="1">
        <v>1400</v>
      </c>
      <c r="T11" s="1">
        <v>20000</v>
      </c>
      <c r="U11" s="8">
        <f t="shared" si="0"/>
        <v>36500</v>
      </c>
      <c r="V11" s="8">
        <f t="shared" si="1"/>
        <v>418450000</v>
      </c>
      <c r="W11" s="8">
        <f t="shared" si="2"/>
        <v>1921.0526315789473</v>
      </c>
      <c r="X11" s="8">
        <f t="shared" si="3"/>
        <v>4281.733410340947</v>
      </c>
    </row>
    <row r="12" spans="14:16" ht="12.75">
      <c r="N12" s="10" t="s">
        <v>19</v>
      </c>
      <c r="O12" s="10"/>
      <c r="P12" s="10"/>
    </row>
    <row r="13" spans="4:16" ht="12.75">
      <c r="D13" s="12" t="s">
        <v>16</v>
      </c>
      <c r="E13" s="12"/>
      <c r="F13" s="12"/>
      <c r="G13" s="12"/>
      <c r="H13" s="12"/>
      <c r="I13" s="12"/>
      <c r="J13" s="12"/>
      <c r="K13" s="12"/>
      <c r="L13" s="12"/>
      <c r="M13" s="12"/>
      <c r="N13" s="11">
        <f>CORREL(B8:T8,B9:T9)</f>
        <v>0.6979680000834286</v>
      </c>
      <c r="O13" s="11"/>
      <c r="P13" s="11"/>
    </row>
    <row r="14" spans="4:16" ht="12.75"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12"/>
      <c r="N14" s="11">
        <f>CORREL(B4:T4,B5:T5)</f>
        <v>0.6140458252000638</v>
      </c>
      <c r="O14" s="11"/>
      <c r="P14" s="11"/>
    </row>
    <row r="15" spans="4:16" ht="12.75">
      <c r="D15" s="12" t="s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1">
        <f>CORREL(B6:T6,B8:T8)</f>
        <v>-0.5521322524446901</v>
      </c>
      <c r="O15" s="11"/>
      <c r="P15" s="11"/>
    </row>
    <row r="16" spans="4:16" ht="12.75">
      <c r="D16" s="9" t="s">
        <v>21</v>
      </c>
      <c r="E16" s="9"/>
      <c r="F16" s="9"/>
      <c r="G16" s="9"/>
      <c r="H16" s="9"/>
      <c r="I16" s="9"/>
      <c r="J16" s="9"/>
      <c r="K16" s="9"/>
      <c r="L16" s="9"/>
      <c r="M16" s="9"/>
      <c r="N16" s="11">
        <f>CORREL(B6:T6,B10:T10)</f>
        <v>0.20149017494232968</v>
      </c>
      <c r="O16" s="11"/>
      <c r="P16" s="11"/>
    </row>
    <row r="17" spans="4:16" ht="12.75">
      <c r="D17" s="9" t="s">
        <v>22</v>
      </c>
      <c r="E17" s="9"/>
      <c r="F17" s="9"/>
      <c r="G17" s="9"/>
      <c r="H17" s="9"/>
      <c r="I17" s="9"/>
      <c r="J17" s="9"/>
      <c r="K17" s="9"/>
      <c r="L17" s="9"/>
      <c r="M17" s="9"/>
      <c r="N17" s="11">
        <f>CORREL(B4:T4,B8:T8)</f>
        <v>-0.22318558621753828</v>
      </c>
      <c r="O17" s="11"/>
      <c r="P17" s="11"/>
    </row>
    <row r="18" spans="4:16" ht="12.75">
      <c r="D18" s="9" t="s">
        <v>18</v>
      </c>
      <c r="E18" s="9"/>
      <c r="F18" s="9"/>
      <c r="G18" s="9"/>
      <c r="H18" s="9"/>
      <c r="I18" s="9"/>
      <c r="J18" s="9"/>
      <c r="K18" s="9"/>
      <c r="L18" s="9"/>
      <c r="M18" s="9"/>
      <c r="N18" s="11">
        <f>CORREL(B8:T8,B11:T11)</f>
        <v>-0.5568516256187831</v>
      </c>
      <c r="O18" s="11"/>
      <c r="P18" s="11"/>
    </row>
  </sheetData>
  <mergeCells count="13">
    <mergeCell ref="D14:M14"/>
    <mergeCell ref="D15:M15"/>
    <mergeCell ref="D16:M16"/>
    <mergeCell ref="D17:M17"/>
    <mergeCell ref="D18:M18"/>
    <mergeCell ref="N12:P12"/>
    <mergeCell ref="N13:P13"/>
    <mergeCell ref="N14:P14"/>
    <mergeCell ref="N15:P15"/>
    <mergeCell ref="N16:P16"/>
    <mergeCell ref="N17:P17"/>
    <mergeCell ref="N18:P18"/>
    <mergeCell ref="D13:M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"/>
  <sheetViews>
    <sheetView tabSelected="1" workbookViewId="0" topLeftCell="A1">
      <selection activeCell="J23" sqref="J23"/>
    </sheetView>
  </sheetViews>
  <sheetFormatPr defaultColWidth="9.00390625" defaultRowHeight="12.75"/>
  <cols>
    <col min="2" max="2" width="21.125" style="0" bestFit="1" customWidth="1"/>
  </cols>
  <sheetData>
    <row r="2" spans="2:12" ht="12.75">
      <c r="B2" s="14" t="s">
        <v>23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</row>
    <row r="3" spans="2:12" ht="12.75">
      <c r="B3" s="14" t="s">
        <v>24</v>
      </c>
      <c r="C3" s="15">
        <v>12.1</v>
      </c>
      <c r="D3" s="15">
        <v>12</v>
      </c>
      <c r="E3" s="15">
        <v>12.2</v>
      </c>
      <c r="F3" s="15">
        <v>12.1</v>
      </c>
      <c r="G3" s="15">
        <v>11.9</v>
      </c>
      <c r="H3" s="15">
        <v>12.1</v>
      </c>
      <c r="I3" s="15">
        <v>12.1</v>
      </c>
      <c r="J3" s="15">
        <v>12</v>
      </c>
      <c r="K3" s="15">
        <v>11.9</v>
      </c>
      <c r="L3" s="15">
        <v>12</v>
      </c>
    </row>
    <row r="4" ht="12.75">
      <c r="B4" s="7"/>
    </row>
    <row r="5" spans="2:3" ht="12.75">
      <c r="B5" s="13" t="s">
        <v>25</v>
      </c>
      <c r="C5">
        <f>SUM(C3:L3)</f>
        <v>120.39999999999999</v>
      </c>
    </row>
    <row r="6" spans="2:3" ht="12.75">
      <c r="B6" s="13" t="s">
        <v>26</v>
      </c>
      <c r="C6">
        <f>SUMSQ(C3:L3)</f>
        <v>1449.6999999999998</v>
      </c>
    </row>
    <row r="7" spans="2:3" ht="12.75">
      <c r="B7" s="13" t="s">
        <v>27</v>
      </c>
      <c r="C7">
        <f>AVERAGE(C3:L3)</f>
        <v>12.04</v>
      </c>
    </row>
    <row r="8" spans="2:3" ht="12.75">
      <c r="B8" s="13" t="s">
        <v>13</v>
      </c>
      <c r="C8">
        <f>STDEVP(C3:L3)</f>
        <v>0.09165151389912474</v>
      </c>
    </row>
    <row r="9" spans="2:3" ht="12.75">
      <c r="B9" s="13" t="s">
        <v>28</v>
      </c>
      <c r="C9">
        <f>C8/C7*100</f>
        <v>0.7612251984977139</v>
      </c>
    </row>
    <row r="10" spans="2:3" ht="12.75">
      <c r="B10" s="13" t="s">
        <v>29</v>
      </c>
      <c r="C10">
        <f>MEDIAN(C3:L3)</f>
        <v>12.05</v>
      </c>
    </row>
    <row r="11" spans="2:3" ht="12.75">
      <c r="B11" s="13" t="s">
        <v>30</v>
      </c>
      <c r="C11">
        <f>MODE(C3:L3)</f>
        <v>12.1</v>
      </c>
    </row>
    <row r="12" spans="2:3" ht="12.75">
      <c r="B12" s="13" t="s">
        <v>31</v>
      </c>
      <c r="C12">
        <f>QUARTILE(C3:L3,1)</f>
        <v>12</v>
      </c>
    </row>
    <row r="13" spans="2:3" ht="12.75">
      <c r="B13" s="13" t="s">
        <v>32</v>
      </c>
      <c r="C13">
        <f>QUARTILE(C3:L3,3)</f>
        <v>12.1</v>
      </c>
    </row>
    <row r="14" spans="2:3" ht="12.75">
      <c r="B14" s="13" t="s">
        <v>33</v>
      </c>
      <c r="C14">
        <f>(C13-C12)/2</f>
        <v>0.04999999999999982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Gymnázium,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2011-03-25T23:11:31Z</cp:lastPrinted>
  <dcterms:created xsi:type="dcterms:W3CDTF">2007-01-23T22:31:20Z</dcterms:created>
  <dcterms:modified xsi:type="dcterms:W3CDTF">2011-04-02T06:53:30Z</dcterms:modified>
  <cp:category/>
  <cp:version/>
  <cp:contentType/>
  <cp:contentStatus/>
</cp:coreProperties>
</file>